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orisnik\Desktop\Ana 2025\Sjednice Upravnog vijeća\16. sjednica Upravnog vijeća\Točka 6\"/>
    </mc:Choice>
  </mc:AlternateContent>
  <xr:revisionPtr revIDLastSave="0" documentId="13_ncr:1_{CBE0D55E-3FD7-4A6B-A41C-75FE20016571}" xr6:coauthVersionLast="47" xr6:coauthVersionMax="47" xr10:uidLastSave="{00000000-0000-0000-0000-000000000000}"/>
  <bookViews>
    <workbookView xWindow="28680" yWindow="-120" windowWidth="29040" windowHeight="15720" xr2:uid="{00000000-000D-0000-FFFF-FFFF00000000}"/>
  </bookViews>
  <sheets>
    <sheet name="TROŠKOVNIK" sheetId="1" r:id="rId1"/>
  </sheets>
  <definedNames>
    <definedName name="_xlnm.Print_Area" localSheetId="0">TROŠKOVNIK!$A$1:$G$46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l="1"/>
  <c r="G35" i="1" l="1"/>
  <c r="G30" i="1"/>
  <c r="G13" i="1"/>
  <c r="G14" i="1" s="1"/>
  <c r="G39" i="1" s="1"/>
  <c r="G34" i="1"/>
  <c r="G33" i="1"/>
  <c r="G29" i="1" l="1"/>
  <c r="G28" i="1"/>
  <c r="G36" i="1" l="1"/>
  <c r="G41" i="1" s="1"/>
  <c r="G19" i="1"/>
  <c r="G23" i="1" l="1"/>
  <c r="G21" i="1"/>
  <c r="G24" i="1" l="1"/>
  <c r="G40" i="1" s="1"/>
  <c r="F42" i="1"/>
  <c r="F43" i="1" s="1"/>
  <c r="F44" i="1" s="1"/>
</calcChain>
</file>

<file path=xl/sharedStrings.xml><?xml version="1.0" encoding="utf-8"?>
<sst xmlns="http://schemas.openxmlformats.org/spreadsheetml/2006/main" count="73" uniqueCount="46">
  <si>
    <t>1.</t>
  </si>
  <si>
    <t>a'</t>
  </si>
  <si>
    <t>2.</t>
  </si>
  <si>
    <t>3.</t>
  </si>
  <si>
    <t>TROŠKOVNIK</t>
  </si>
  <si>
    <t>Ponuditelj:</t>
  </si>
  <si>
    <t>SVEUKUPNO</t>
  </si>
  <si>
    <t>PDV (25%)</t>
  </si>
  <si>
    <t xml:space="preserve">UKUPNO </t>
  </si>
  <si>
    <r>
      <t>m</t>
    </r>
    <r>
      <rPr>
        <vertAlign val="superscript"/>
        <sz val="11"/>
        <color theme="1"/>
        <rFont val="Tahoma"/>
        <family val="2"/>
      </rPr>
      <t>3</t>
    </r>
  </si>
  <si>
    <t>a) beton</t>
  </si>
  <si>
    <r>
      <t>m</t>
    </r>
    <r>
      <rPr>
        <vertAlign val="superscript"/>
        <sz val="11"/>
        <color theme="1"/>
        <rFont val="Tahoma"/>
        <family val="2"/>
        <charset val="238"/>
      </rPr>
      <t>3</t>
    </r>
  </si>
  <si>
    <t>b) oplata</t>
  </si>
  <si>
    <r>
      <t>m</t>
    </r>
    <r>
      <rPr>
        <vertAlign val="superscript"/>
        <sz val="11"/>
        <color theme="1"/>
        <rFont val="Tahoma"/>
        <family val="2"/>
        <charset val="238"/>
      </rPr>
      <t>2</t>
    </r>
  </si>
  <si>
    <t>kg</t>
  </si>
  <si>
    <t>ŽUPANIJSKA LUČKA UPRAVA KRK</t>
  </si>
  <si>
    <t>Trg bana Josipa Jelačića 5</t>
  </si>
  <si>
    <t>51500 Krk</t>
  </si>
  <si>
    <t>I.</t>
  </si>
  <si>
    <t xml:space="preserve">ZEMLJANI RADOVI - ukupno </t>
  </si>
  <si>
    <t xml:space="preserve">ZEMLJANI RADOVI </t>
  </si>
  <si>
    <t>II.</t>
  </si>
  <si>
    <t xml:space="preserve">BETONSKI RADOVI - ukupno </t>
  </si>
  <si>
    <t>III.</t>
  </si>
  <si>
    <t>REKAPITUALACIJA</t>
  </si>
  <si>
    <t xml:space="preserve">ZEMLJANI RADOVI  </t>
  </si>
  <si>
    <t xml:space="preserve">BETONSKI RADOVI  </t>
  </si>
  <si>
    <t xml:space="preserve">Napomena: U cijenu svake stavke uključiti sve ručne transporte materijala do mjesta izvođenja radova, te čišćenje gradilišta. Izvođač radova je dužan osigurati gradilišta za vrijeme izvođenja radova prema propisima zakona o zaštiti na radu, te drugim važećim zakonima i propisima. </t>
  </si>
  <si>
    <t xml:space="preserve">PRIPREMNI RADOVI </t>
  </si>
  <si>
    <r>
      <t>m</t>
    </r>
    <r>
      <rPr>
        <vertAlign val="superscript"/>
        <sz val="11"/>
        <color theme="1"/>
        <rFont val="Tahoma"/>
        <family val="2"/>
      </rPr>
      <t>2</t>
    </r>
  </si>
  <si>
    <t xml:space="preserve">PRIPREMNI RADOVI - ukupno </t>
  </si>
  <si>
    <r>
      <t>Ukrcaj u vozilo i odvoz viška materijala iz iskopa na deponiju na udaljenosti do 10,0 km ili na mjesto koje odredi
nadzorni inženjer. U stavku je uračunat istovar i grubo planiranje materijala na mjesto istovara. 
Obračun po m</t>
    </r>
    <r>
      <rPr>
        <vertAlign val="superscript"/>
        <sz val="11"/>
        <color theme="1"/>
        <rFont val="Tahoma"/>
        <family val="2"/>
      </rPr>
      <t>3</t>
    </r>
    <r>
      <rPr>
        <sz val="11"/>
        <color theme="1"/>
        <rFont val="Tahoma"/>
        <family val="2"/>
      </rPr>
      <t xml:space="preserve"> stvarno odvezenog materijala (1,00 m3 x 1,25 rastresitost). </t>
    </r>
  </si>
  <si>
    <t xml:space="preserve">BETONSKI I ARMIRANO-BETONSKI RADOVI </t>
  </si>
  <si>
    <t>c) armatura</t>
  </si>
  <si>
    <t xml:space="preserve">PRIPREMNI RADOVI  </t>
  </si>
  <si>
    <t>4.</t>
  </si>
  <si>
    <r>
      <t>Armirano betonski temelj.                            Izrada armirano betonskog temelja obalnog zida, debljine temelja 30 cm, širine 80 cm u kalupnom betonu na samom mjestu. Betoniranje se pod morem izvodi kontraktor postupkom pomoću betonske pumpe bez vertikalnih prekida s nadvišenjem. Beton zida je C35/45 i razreda izloženosti XS2. 
U jediničnoj cijeni ove stavke  obuhvaćena  je  priprema betona, transport do mjesta ugradbe, ugradnja, obrada te njega i zaštita betona, kao i odstranjivanje (štemanje) viška ispranog betona,  dobava, doprema, čišćenje, ravnanje, savijanje, postavljanje i povezivanje rebrastog betonskog čelika kvalitete B 500B, ankeri Ф 14/50cm, duljine 60 cm, potrebna paljena žica s povezivanjem, podmetači i nosači armature, sav potreban rad i transport.  Također su obuhvaćeni troškovi ronioca te svi troškovi izrade, postavljanja, učvršćivanja, premještanja i demontiranja jednostrane oplate kao i svi pomoćni radovi. Obračun se vrši po m</t>
    </r>
    <r>
      <rPr>
        <vertAlign val="superscript"/>
        <sz val="11"/>
        <rFont val="Tahoma"/>
        <family val="2"/>
      </rPr>
      <t>3</t>
    </r>
    <r>
      <rPr>
        <sz val="11"/>
        <rFont val="Tahoma"/>
        <family val="2"/>
      </rPr>
      <t xml:space="preserve"> ugrađenog betona, kg ugrađene armature odnosno m</t>
    </r>
    <r>
      <rPr>
        <vertAlign val="superscript"/>
        <sz val="11"/>
        <rFont val="Tahoma"/>
        <family val="2"/>
      </rPr>
      <t>2</t>
    </r>
    <r>
      <rPr>
        <sz val="11"/>
        <rFont val="Tahoma"/>
        <family val="2"/>
      </rPr>
      <t xml:space="preserve"> postavljene oplate.</t>
    </r>
  </si>
  <si>
    <r>
      <t>Čišćenje podmorskog dijela obalnog zida mlazom vode pod pritiskom. Čišćenje se izvodi mlazom pod pritiskom od 200 do 500 bara, kojim se skidaju naslage (alge, školjke, labavi i trošni komadi betona) s površine betona zidova. Obrađena površina mora biti čista i kompaktna, bez površina betona u rastrošnom stanju. U jediničnoj cijeni sadržan sav potreban rad i materijal na štemanju pod morem, te uklanjanju odštemanog materijala na mjesto prema odredbi nadzornog inženjera.
Obračun po m</t>
    </r>
    <r>
      <rPr>
        <vertAlign val="superscript"/>
        <sz val="11"/>
        <color theme="1"/>
        <rFont val="Tahoma"/>
        <family val="2"/>
      </rPr>
      <t>2</t>
    </r>
    <r>
      <rPr>
        <sz val="11"/>
        <color theme="1"/>
        <rFont val="Tahoma"/>
        <family val="2"/>
      </rPr>
      <t xml:space="preserve"> očišćene površine.</t>
    </r>
  </si>
  <si>
    <r>
      <t>Podmorsko čišćenje nakupine materijala ispred nožice obalnog zida, razbijanje i uklanjanje betonske ispune temelja obalnog zida. Sastav nakupine je materijal iz nasipa, dijelovi urušene betonske plombe, kao i kameni elementi iz nosive stukture obalnog zida. U jediničnoj cijeni sadržani su sva potrebna sredstva, materijal i rad na uklanjanju i deponiranju materijala, kao i odvoz materijala na trajni deponij prema odredbi nadzornog inženjera.
Obračun po m</t>
    </r>
    <r>
      <rPr>
        <vertAlign val="superscript"/>
        <sz val="11"/>
        <rFont val="Tahoma"/>
        <family val="2"/>
      </rPr>
      <t>3</t>
    </r>
    <r>
      <rPr>
        <sz val="11"/>
        <rFont val="Tahoma"/>
        <family val="2"/>
      </rPr>
      <t xml:space="preserve"> uklonjenog  materijala.</t>
    </r>
  </si>
  <si>
    <r>
      <t>Ručno refuliranje morskog dna ispod obalnog zida za izradu temelja. Refuliranje se izvodi ručno da bi se očistilo područje na kojem će se izvesti novi dio arm.bet. temelja. U jediničnoj cijeni sadržan je sav potreban materijal i rad na refuliranju i deponiranju materijala na mjesto prema odredbi nadzornog inženjera te sva pripomoć ronioca.
Obračun po m</t>
    </r>
    <r>
      <rPr>
        <vertAlign val="superscript"/>
        <sz val="11"/>
        <rFont val="Tahoma"/>
        <family val="2"/>
      </rPr>
      <t>3</t>
    </r>
    <r>
      <rPr>
        <sz val="11"/>
        <rFont val="Tahoma"/>
        <family val="2"/>
      </rPr>
      <t xml:space="preserve"> refuliranog materijala na osnovu snimke prije i poslije izvršenog rada.                                                    </t>
    </r>
  </si>
  <si>
    <r>
      <t>Zatrpavanje prostora ispred temelja obalnog zida. Za izradu nasipa upotrijebiti će materijal iz iskopa. Kamen mora biti čist, bez primjesa zemlje, gline i sl. Po završetku nasipavanja potrebno je izvesti grubo planiranje. 
U jediničnoj cijeni obračunat sav rad i materijal. Obračun po m</t>
    </r>
    <r>
      <rPr>
        <vertAlign val="superscript"/>
        <sz val="11"/>
        <rFont val="Tahoma"/>
        <family val="2"/>
      </rPr>
      <t>3</t>
    </r>
    <r>
      <rPr>
        <sz val="11"/>
        <rFont val="Tahoma"/>
        <family val="2"/>
      </rPr>
      <t xml:space="preserve"> nasipanog materijala temeljem geodetskog snimka prije i poslije izgrađenog nasipa.                                                   
</t>
    </r>
  </si>
  <si>
    <r>
      <t>Betoniranje "kontraktor" postupkom, pod morem, podlokanih dijelova obalnog zida - "plombe", širine 25 cm, prema nacrtu. Dobava, doprema i ugradnja betona za sanaciju oštećenih dijelova obalnog zida. Betoniranje se pod morem izvodi kontraktor postupkom pomoću betonske pumpe bez vertikalnih prekida. Beton zida je C35/45 i razreda izloženosti XS2. Veza s obalnim zidom ostvariti će se ankerima Ф14/50cm, duljine 60cm koja su prethodno ugrađena u postojeći zid (bušenje rupa pod morem Ф20 mm, nakon bušenja, rupe je potrebno očistiti od ostataka betona te nakon toga ugraditi sidra Ф14 mm. Prije ugradnje sidara, potrebno je izbušene rupe ispuniti epoksidnom smolom tip kao HIT-RE 500 prema uputama proizvođača), što je uljučeno u jediničnu cijenu armature. U jediničnoj cijeni ove stavke  obuhvaćena  je  priprema betona, transport do mjesta ugradbe, ugradnja, obrada te njega i zaštita betona, dobava, doprema, čišćenje, ravnanje, savijanje, postavljanje i povezivanje rebrastog betonskog čelika kvalitete B 500B. Također su obuhvaćeni troškovi ronioca, te svi troškovi izrade, postavljanja, učvršćivanja, premještanja i demontiranja jednostrane oplate kao i svi pomoćni radovi. Obračun se vrši po m</t>
    </r>
    <r>
      <rPr>
        <vertAlign val="superscript"/>
        <sz val="11"/>
        <rFont val="Tahoma"/>
        <family val="2"/>
      </rPr>
      <t>3</t>
    </r>
    <r>
      <rPr>
        <sz val="11"/>
        <rFont val="Tahoma"/>
        <family val="2"/>
      </rPr>
      <t xml:space="preserve"> ugrađenog betona, kg ugrađene armature odnosno m</t>
    </r>
    <r>
      <rPr>
        <vertAlign val="superscript"/>
        <sz val="11"/>
        <rFont val="Tahoma"/>
        <family val="2"/>
      </rPr>
      <t>2</t>
    </r>
    <r>
      <rPr>
        <sz val="11"/>
        <rFont val="Tahoma"/>
        <family val="2"/>
      </rPr>
      <t xml:space="preserve"> postavljene oplate.</t>
    </r>
  </si>
  <si>
    <t>Krk, siječanj 2025.</t>
  </si>
  <si>
    <t>2. faza dionica 40 m</t>
  </si>
  <si>
    <t>(nastavak radova od vrha rive prema istezalištu)</t>
  </si>
  <si>
    <t>RADOVA NA SANACIJI PODMORSKOG DIJELA OBALNOG ZIDA U LUCI PORAT
Evidencijski broj nabave: EV-M-12/25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</si>
</sst>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n&quot;"/>
    <numFmt numFmtId="165" formatCode="0.0"/>
    <numFmt numFmtId="166" formatCode="#,##0.00\ [$€-1]"/>
  </numFmts>
  <fonts count="21" x14ac:knownFonts="1">
    <font>
      <sz val="11"/>
      <color theme="1"/>
      <name val="Calibri"/>
      <family val="2"/>
      <charset val="238"/>
      <scheme val="minor"/>
    </font>
    <font>
      <sz val="11"/>
      <color theme="1"/>
      <name val="Tahoma"/>
      <family val="2"/>
      <charset val="238"/>
    </font>
    <font>
      <b/>
      <sz val="11"/>
      <color theme="1"/>
      <name val="Tahoma"/>
      <family val="2"/>
      <charset val="238"/>
    </font>
    <font>
      <sz val="10"/>
      <name val="Arial"/>
      <family val="2"/>
      <charset val="238"/>
    </font>
    <font>
      <sz val="11"/>
      <color theme="1"/>
      <name val="Tahoma"/>
      <family val="2"/>
    </font>
    <font>
      <sz val="11"/>
      <name val="Tahoma"/>
      <family val="2"/>
    </font>
    <font>
      <vertAlign val="superscript"/>
      <sz val="11"/>
      <color theme="1"/>
      <name val="Tahoma"/>
      <family val="2"/>
      <charset val="238"/>
    </font>
    <font>
      <vertAlign val="superscript"/>
      <sz val="11"/>
      <color theme="1"/>
      <name val="Tahoma"/>
      <family val="2"/>
    </font>
    <font>
      <sz val="11"/>
      <color indexed="8"/>
      <name val="Arial"/>
      <family val="2"/>
      <charset val="238"/>
    </font>
    <font>
      <sz val="11"/>
      <name val="Arial"/>
      <family val="2"/>
      <charset val="238"/>
    </font>
    <font>
      <sz val="11"/>
      <color rgb="FFFF0000"/>
      <name val="Tahoma"/>
      <family val="2"/>
    </font>
    <font>
      <vertAlign val="superscript"/>
      <sz val="11"/>
      <name val="Tahoma"/>
      <family val="2"/>
    </font>
    <font>
      <b/>
      <sz val="11"/>
      <color theme="1"/>
      <name val="Tahoma"/>
      <family val="2"/>
    </font>
    <font>
      <sz val="12"/>
      <color theme="1"/>
      <name val="Tahoma"/>
      <family val="2"/>
      <charset val="238"/>
    </font>
    <font>
      <b/>
      <sz val="12"/>
      <color theme="1"/>
      <name val="Tahoma"/>
      <family val="2"/>
      <charset val="238"/>
    </font>
    <font>
      <b/>
      <u/>
      <sz val="11"/>
      <color theme="1"/>
      <name val="Tahoma"/>
      <family val="2"/>
    </font>
    <font>
      <u/>
      <sz val="16"/>
      <color theme="1"/>
      <name val="Tahoma"/>
      <family val="2"/>
    </font>
    <font>
      <b/>
      <sz val="10"/>
      <color theme="1"/>
      <name val="Tahoma"/>
      <family val="2"/>
    </font>
    <font>
      <b/>
      <u/>
      <sz val="12"/>
      <color theme="1"/>
      <name val="Tahoma"/>
      <family val="2"/>
    </font>
    <font>
      <b/>
      <sz val="12"/>
      <color theme="1"/>
      <name val="Tahoma"/>
      <family val="2"/>
    </font>
    <font>
      <sz val="12"/>
      <color theme="1"/>
      <name val="Tahoma"/>
      <family val="2"/>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diagonal/>
    </border>
  </borders>
  <cellStyleXfs count="5">
    <xf numFmtId="0" fontId="0" fillId="0" borderId="0"/>
    <xf numFmtId="0" fontId="3" fillId="0" borderId="0"/>
    <xf numFmtId="0" fontId="3" fillId="0" borderId="0"/>
    <xf numFmtId="0" fontId="3" fillId="0" borderId="0"/>
    <xf numFmtId="4" fontId="8" fillId="0" borderId="0" applyBorder="0" applyProtection="0">
      <alignment horizontal="right"/>
    </xf>
  </cellStyleXfs>
  <cellXfs count="85">
    <xf numFmtId="0" fontId="0" fillId="0" borderId="0" xfId="0"/>
    <xf numFmtId="0" fontId="1" fillId="0" borderId="0" xfId="0" applyFont="1"/>
    <xf numFmtId="164" fontId="1" fillId="0" borderId="0" xfId="0" applyNumberFormat="1" applyFont="1"/>
    <xf numFmtId="0" fontId="1" fillId="0" borderId="0" xfId="0" applyFont="1" applyAlignment="1">
      <alignment horizontal="justify" vertical="top"/>
    </xf>
    <xf numFmtId="0" fontId="1" fillId="0" borderId="0" xfId="0" applyFont="1" applyAlignment="1">
      <alignment horizontal="center"/>
    </xf>
    <xf numFmtId="164" fontId="1" fillId="0" borderId="0" xfId="0" applyNumberFormat="1" applyFont="1" applyAlignment="1">
      <alignment horizontal="center"/>
    </xf>
    <xf numFmtId="0" fontId="1" fillId="0" borderId="0" xfId="0" applyFont="1" applyAlignment="1">
      <alignment vertical="top"/>
    </xf>
    <xf numFmtId="165" fontId="1" fillId="0" borderId="0" xfId="0" applyNumberFormat="1" applyFont="1" applyAlignment="1">
      <alignment horizontal="center"/>
    </xf>
    <xf numFmtId="0" fontId="4" fillId="0" borderId="0" xfId="0" applyFont="1" applyAlignment="1">
      <alignment vertical="distributed"/>
    </xf>
    <xf numFmtId="0" fontId="5" fillId="0" borderId="0" xfId="0" applyFont="1" applyAlignment="1">
      <alignment horizontal="justify" vertical="justify" wrapText="1"/>
    </xf>
    <xf numFmtId="0" fontId="2" fillId="0" borderId="0" xfId="0" applyFont="1"/>
    <xf numFmtId="0" fontId="2" fillId="0" borderId="0" xfId="0" applyFont="1" applyAlignment="1">
      <alignment horizontal="justify" vertical="justify" wrapText="1"/>
    </xf>
    <xf numFmtId="0" fontId="2" fillId="0" borderId="0" xfId="0" applyFont="1" applyAlignment="1">
      <alignment horizontal="left" vertical="center"/>
    </xf>
    <xf numFmtId="2" fontId="1" fillId="0" borderId="0" xfId="0" applyNumberFormat="1" applyFont="1" applyAlignment="1">
      <alignment horizontal="center"/>
    </xf>
    <xf numFmtId="166" fontId="1" fillId="0" borderId="0" xfId="0" applyNumberFormat="1" applyFont="1"/>
    <xf numFmtId="166" fontId="2" fillId="0" borderId="0" xfId="0" applyNumberFormat="1" applyFont="1" applyAlignment="1">
      <alignment vertical="top"/>
    </xf>
    <xf numFmtId="166" fontId="2" fillId="0" borderId="0" xfId="0" applyNumberFormat="1" applyFont="1" applyAlignment="1">
      <alignment horizontal="right"/>
    </xf>
    <xf numFmtId="166" fontId="1" fillId="0" borderId="0" xfId="0" applyNumberFormat="1" applyFont="1" applyAlignment="1">
      <alignment horizontal="right"/>
    </xf>
    <xf numFmtId="0" fontId="5" fillId="0" borderId="0" xfId="0" applyFont="1" applyAlignment="1">
      <alignment vertical="top"/>
    </xf>
    <xf numFmtId="0" fontId="5" fillId="0" borderId="0" xfId="0" applyFont="1" applyAlignment="1">
      <alignment horizontal="center"/>
    </xf>
    <xf numFmtId="165" fontId="5" fillId="0" borderId="0" xfId="0" applyNumberFormat="1" applyFont="1" applyAlignment="1">
      <alignment horizontal="center"/>
    </xf>
    <xf numFmtId="164" fontId="5" fillId="0" borderId="0" xfId="0" applyNumberFormat="1" applyFont="1" applyAlignment="1">
      <alignment horizontal="center"/>
    </xf>
    <xf numFmtId="166" fontId="9" fillId="0" borderId="0" xfId="4" applyNumberFormat="1" applyFont="1" applyBorder="1" applyAlignment="1" applyProtection="1">
      <protection locked="0"/>
    </xf>
    <xf numFmtId="166" fontId="9" fillId="0" borderId="0" xfId="4" applyNumberFormat="1" applyFont="1" applyBorder="1" applyAlignment="1" applyProtection="1"/>
    <xf numFmtId="0" fontId="10" fillId="0" borderId="0" xfId="0" applyFont="1" applyAlignment="1">
      <alignment vertical="distributed"/>
    </xf>
    <xf numFmtId="0" fontId="10" fillId="0" borderId="0" xfId="0" applyFont="1"/>
    <xf numFmtId="0" fontId="2" fillId="0" borderId="0" xfId="0" applyFont="1" applyAlignment="1">
      <alignment horizontal="center" vertical="top"/>
    </xf>
    <xf numFmtId="166" fontId="9" fillId="0" borderId="1" xfId="4" applyNumberFormat="1" applyFont="1" applyBorder="1" applyAlignment="1" applyProtection="1">
      <protection locked="0"/>
    </xf>
    <xf numFmtId="166" fontId="9" fillId="0" borderId="1" xfId="4" applyNumberFormat="1" applyFont="1" applyBorder="1" applyAlignment="1" applyProtection="1"/>
    <xf numFmtId="0" fontId="2" fillId="0" borderId="0" xfId="0" applyFont="1" applyAlignment="1">
      <alignment vertical="top" wrapText="1"/>
    </xf>
    <xf numFmtId="0" fontId="1" fillId="0" borderId="1" xfId="0" applyFont="1" applyBorder="1" applyAlignment="1">
      <alignment vertical="top"/>
    </xf>
    <xf numFmtId="0" fontId="1" fillId="0" borderId="1" xfId="0" applyFont="1" applyBorder="1" applyAlignment="1">
      <alignment horizontal="center"/>
    </xf>
    <xf numFmtId="165" fontId="1" fillId="0" borderId="1" xfId="0" applyNumberFormat="1" applyFont="1" applyBorder="1" applyAlignment="1">
      <alignment horizontal="center"/>
    </xf>
    <xf numFmtId="164" fontId="1" fillId="0" borderId="1" xfId="0" applyNumberFormat="1" applyFont="1" applyBorder="1" applyAlignment="1">
      <alignment horizontal="center"/>
    </xf>
    <xf numFmtId="166" fontId="1" fillId="0" borderId="1" xfId="0" applyNumberFormat="1" applyFont="1" applyBorder="1" applyAlignment="1">
      <alignment horizontal="right"/>
    </xf>
    <xf numFmtId="0" fontId="4" fillId="0" borderId="0" xfId="0" applyFont="1" applyAlignment="1">
      <alignment horizontal="left" vertical="center" wrapText="1"/>
    </xf>
    <xf numFmtId="166" fontId="1" fillId="0" borderId="0" xfId="0" applyNumberFormat="1" applyFont="1" applyAlignment="1">
      <alignment horizontal="center"/>
    </xf>
    <xf numFmtId="0" fontId="1" fillId="0" borderId="0" xfId="0" applyFont="1" applyAlignment="1">
      <alignment vertical="center"/>
    </xf>
    <xf numFmtId="0" fontId="1" fillId="0" borderId="1" xfId="0" applyFont="1" applyBorder="1" applyAlignment="1">
      <alignment vertical="center"/>
    </xf>
    <xf numFmtId="0" fontId="4" fillId="0" borderId="1" xfId="0" applyFont="1" applyBorder="1" applyAlignment="1">
      <alignment horizontal="left" vertical="center" wrapText="1"/>
    </xf>
    <xf numFmtId="166" fontId="1" fillId="0" borderId="1" xfId="0" applyNumberFormat="1" applyFont="1" applyBorder="1" applyAlignment="1">
      <alignment horizontal="center"/>
    </xf>
    <xf numFmtId="0" fontId="13" fillId="0" borderId="0" xfId="0" applyFont="1"/>
    <xf numFmtId="0" fontId="14" fillId="0" borderId="0" xfId="0" applyFont="1" applyAlignment="1">
      <alignment horizontal="center"/>
    </xf>
    <xf numFmtId="0" fontId="12" fillId="0" borderId="0" xfId="0" applyFont="1" applyAlignment="1">
      <alignment vertical="center"/>
    </xf>
    <xf numFmtId="0" fontId="15" fillId="0" borderId="0" xfId="0" applyFont="1" applyAlignment="1">
      <alignment horizontal="left" vertical="center" wrapText="1"/>
    </xf>
    <xf numFmtId="4" fontId="1" fillId="0" borderId="0" xfId="0" applyNumberFormat="1" applyFont="1"/>
    <xf numFmtId="4" fontId="17" fillId="0" borderId="0" xfId="0" applyNumberFormat="1" applyFont="1" applyAlignment="1">
      <alignment vertical="distributed"/>
    </xf>
    <xf numFmtId="166" fontId="17" fillId="0" borderId="0" xfId="0" applyNumberFormat="1" applyFont="1" applyAlignment="1">
      <alignment vertical="distributed"/>
    </xf>
    <xf numFmtId="0" fontId="2" fillId="0" borderId="1" xfId="0" applyFont="1" applyBorder="1" applyAlignment="1">
      <alignment vertical="top" wrapText="1"/>
    </xf>
    <xf numFmtId="0" fontId="12" fillId="0" borderId="0" xfId="0" applyFont="1" applyAlignment="1">
      <alignment horizontal="center"/>
    </xf>
    <xf numFmtId="165" fontId="12" fillId="0" borderId="0" xfId="0" applyNumberFormat="1" applyFont="1" applyAlignment="1">
      <alignment horizontal="center"/>
    </xf>
    <xf numFmtId="164" fontId="12" fillId="0" borderId="0" xfId="0" applyNumberFormat="1" applyFont="1" applyAlignment="1">
      <alignment horizontal="center"/>
    </xf>
    <xf numFmtId="166" fontId="12" fillId="0" borderId="0" xfId="0" applyNumberFormat="1" applyFont="1" applyAlignment="1">
      <alignment horizontal="center"/>
    </xf>
    <xf numFmtId="166" fontId="12" fillId="0" borderId="0" xfId="0" applyNumberFormat="1" applyFont="1" applyAlignment="1">
      <alignment horizontal="right"/>
    </xf>
    <xf numFmtId="0" fontId="12" fillId="0" borderId="0" xfId="0" applyFont="1" applyAlignment="1">
      <alignment horizontal="left" vertical="center" wrapText="1"/>
    </xf>
    <xf numFmtId="166" fontId="12" fillId="0" borderId="2" xfId="0" applyNumberFormat="1" applyFont="1" applyBorder="1" applyAlignment="1">
      <alignment horizontal="right"/>
    </xf>
    <xf numFmtId="0" fontId="18" fillId="0" borderId="0" xfId="0" applyFont="1" applyAlignment="1">
      <alignment horizontal="left" vertical="center" wrapText="1"/>
    </xf>
    <xf numFmtId="0" fontId="4" fillId="0" borderId="1" xfId="0" applyFont="1" applyBorder="1" applyAlignment="1">
      <alignment horizontal="justify" vertical="top" wrapText="1"/>
    </xf>
    <xf numFmtId="0" fontId="12" fillId="0" borderId="0" xfId="0" applyFont="1" applyAlignment="1">
      <alignment horizontal="justify" vertical="center" wrapText="1"/>
    </xf>
    <xf numFmtId="0" fontId="2" fillId="0" borderId="0" xfId="0" applyFont="1" applyAlignment="1">
      <alignment horizontal="justify" vertical="top" wrapText="1"/>
    </xf>
    <xf numFmtId="0" fontId="15" fillId="0" borderId="0" xfId="0" applyFont="1" applyAlignment="1">
      <alignment horizontal="justify" vertical="center" wrapText="1"/>
    </xf>
    <xf numFmtId="0" fontId="5" fillId="0" borderId="0" xfId="0" applyFont="1" applyAlignment="1">
      <alignment horizontal="justify" vertical="top" wrapText="1"/>
    </xf>
    <xf numFmtId="0" fontId="4" fillId="0" borderId="0" xfId="0" applyFont="1" applyAlignment="1">
      <alignment horizontal="justify" vertical="top" wrapText="1"/>
    </xf>
    <xf numFmtId="0" fontId="5" fillId="0" borderId="1" xfId="0" applyFont="1" applyBorder="1" applyAlignment="1">
      <alignment horizontal="justify" vertical="justify" wrapText="1"/>
    </xf>
    <xf numFmtId="166" fontId="1" fillId="0" borderId="1" xfId="0" applyNumberFormat="1" applyFont="1" applyBorder="1" applyAlignment="1" applyProtection="1">
      <alignment horizontal="right"/>
      <protection locked="0"/>
    </xf>
    <xf numFmtId="166" fontId="12" fillId="0" borderId="0" xfId="0" applyNumberFormat="1" applyFont="1" applyAlignment="1" applyProtection="1">
      <alignment horizontal="center"/>
      <protection locked="0"/>
    </xf>
    <xf numFmtId="166" fontId="2" fillId="0" borderId="0" xfId="0" applyNumberFormat="1" applyFont="1" applyAlignment="1" applyProtection="1">
      <alignment vertical="top"/>
      <protection locked="0"/>
    </xf>
    <xf numFmtId="166" fontId="1" fillId="0" borderId="0" xfId="0" applyNumberFormat="1" applyFont="1" applyAlignment="1" applyProtection="1">
      <alignment horizontal="right"/>
      <protection locked="0"/>
    </xf>
    <xf numFmtId="166" fontId="2" fillId="0" borderId="0" xfId="0" applyNumberFormat="1" applyFont="1" applyAlignment="1" applyProtection="1">
      <alignment horizontal="right"/>
      <protection locked="0"/>
    </xf>
    <xf numFmtId="166" fontId="12" fillId="0" borderId="2" xfId="0" applyNumberFormat="1" applyFont="1" applyBorder="1" applyAlignment="1" applyProtection="1">
      <alignment horizontal="center"/>
      <protection locked="0"/>
    </xf>
    <xf numFmtId="0" fontId="1" fillId="0" borderId="0" xfId="0" applyFont="1" applyProtection="1">
      <protection locked="0"/>
    </xf>
    <xf numFmtId="166" fontId="1" fillId="0" borderId="0" xfId="0" applyNumberFormat="1" applyFont="1" applyProtection="1">
      <protection locked="0"/>
    </xf>
    <xf numFmtId="0" fontId="4" fillId="0" borderId="0" xfId="0" applyFont="1" applyAlignment="1">
      <alignment horizontal="left" vertical="top"/>
    </xf>
    <xf numFmtId="0" fontId="16" fillId="0" borderId="0" xfId="0" applyFont="1" applyAlignment="1">
      <alignment horizontal="center" vertical="top"/>
    </xf>
    <xf numFmtId="0" fontId="1" fillId="0" borderId="0" xfId="0" applyFont="1" applyAlignment="1">
      <alignment horizontal="center" vertical="top"/>
    </xf>
    <xf numFmtId="0" fontId="14" fillId="0" borderId="0" xfId="0" applyFont="1" applyAlignment="1">
      <alignment horizontal="center"/>
    </xf>
    <xf numFmtId="166" fontId="14" fillId="0" borderId="0" xfId="0" applyNumberFormat="1" applyFont="1" applyAlignment="1">
      <alignment horizontal="right"/>
    </xf>
    <xf numFmtId="0" fontId="4" fillId="0" borderId="0" xfId="0" applyFont="1" applyAlignment="1">
      <alignment horizontal="left"/>
    </xf>
    <xf numFmtId="0" fontId="14" fillId="0" borderId="0" xfId="0" applyFont="1" applyAlignment="1">
      <alignment horizontal="right" vertical="top"/>
    </xf>
    <xf numFmtId="166" fontId="14" fillId="0" borderId="0" xfId="0" applyNumberFormat="1" applyFont="1" applyAlignment="1">
      <alignment horizontal="right" vertical="justify" wrapText="1"/>
    </xf>
    <xf numFmtId="4" fontId="17" fillId="0" borderId="0" xfId="0" applyNumberFormat="1" applyFont="1" applyAlignment="1">
      <alignment horizontal="justify" vertical="top" wrapText="1"/>
    </xf>
    <xf numFmtId="4" fontId="17" fillId="0" borderId="0" xfId="0" applyNumberFormat="1" applyFont="1" applyAlignment="1">
      <alignment horizontal="justify" vertical="top"/>
    </xf>
    <xf numFmtId="0" fontId="19" fillId="0" borderId="0" xfId="0" applyFont="1" applyAlignment="1">
      <alignment horizontal="center"/>
    </xf>
    <xf numFmtId="0" fontId="20" fillId="0" borderId="0" xfId="0" applyFont="1" applyAlignment="1">
      <alignment horizontal="center"/>
    </xf>
    <xf numFmtId="0" fontId="14" fillId="0" borderId="0" xfId="0" applyFont="1" applyAlignment="1">
      <alignment horizontal="center" wrapText="1"/>
    </xf>
  </cellXfs>
  <cellStyles count="5">
    <cellStyle name="Normal 2" xfId="1" xr:uid="{00000000-0005-0000-0000-000000000000}"/>
    <cellStyle name="Normal 6" xfId="2" xr:uid="{00000000-0005-0000-0000-000001000000}"/>
    <cellStyle name="Normalno" xfId="0" builtinId="0"/>
    <cellStyle name="Normalno 2" xfId="3" xr:uid="{00000000-0005-0000-0000-000003000000}"/>
    <cellStyle name="Obracun"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view="pageBreakPreview" zoomScale="90" zoomScaleNormal="55" zoomScaleSheetLayoutView="90" workbookViewId="0">
      <selection activeCell="A8" sqref="A8:F8"/>
    </sheetView>
  </sheetViews>
  <sheetFormatPr defaultColWidth="9.28515625" defaultRowHeight="14.25" x14ac:dyDescent="0.2"/>
  <cols>
    <col min="1" max="1" width="5.5703125" style="1" bestFit="1" customWidth="1"/>
    <col min="2" max="2" width="47" style="3" customWidth="1"/>
    <col min="3" max="3" width="6.7109375" style="4" bestFit="1" customWidth="1"/>
    <col min="4" max="4" width="7.7109375" style="7" bestFit="1" customWidth="1"/>
    <col min="5" max="5" width="4.5703125" style="5" customWidth="1"/>
    <col min="6" max="6" width="14.7109375" style="14" bestFit="1" customWidth="1"/>
    <col min="7" max="7" width="16" style="14" bestFit="1" customWidth="1"/>
    <col min="8" max="8" width="9.28515625" style="1"/>
    <col min="9" max="9" width="13.7109375" style="1" bestFit="1" customWidth="1"/>
    <col min="10" max="10" width="9.28515625" style="1"/>
    <col min="11" max="11" width="25" style="1" customWidth="1"/>
    <col min="12" max="12" width="9.28515625" style="1"/>
    <col min="13" max="13" width="14.5703125" style="1" bestFit="1" customWidth="1"/>
    <col min="14" max="16384" width="9.28515625" style="1"/>
  </cols>
  <sheetData>
    <row r="1" spans="1:10" x14ac:dyDescent="0.2">
      <c r="A1" s="72" t="s">
        <v>15</v>
      </c>
      <c r="B1" s="72"/>
    </row>
    <row r="2" spans="1:10" x14ac:dyDescent="0.2">
      <c r="A2" s="72" t="s">
        <v>16</v>
      </c>
      <c r="B2" s="72"/>
    </row>
    <row r="3" spans="1:10" x14ac:dyDescent="0.2">
      <c r="A3" s="72" t="s">
        <v>17</v>
      </c>
      <c r="B3" s="72"/>
    </row>
    <row r="4" spans="1:10" x14ac:dyDescent="0.2">
      <c r="A4" s="26"/>
      <c r="B4" s="26"/>
    </row>
    <row r="5" spans="1:10" ht="19.5" x14ac:dyDescent="0.2">
      <c r="B5" s="73" t="s">
        <v>4</v>
      </c>
      <c r="C5" s="73"/>
      <c r="D5" s="73"/>
      <c r="E5" s="73"/>
    </row>
    <row r="6" spans="1:10" x14ac:dyDescent="0.2">
      <c r="B6" s="74"/>
      <c r="C6" s="74"/>
      <c r="D6" s="74"/>
      <c r="E6" s="74"/>
    </row>
    <row r="7" spans="1:10" ht="52.5" customHeight="1" x14ac:dyDescent="0.2">
      <c r="A7" s="84" t="s">
        <v>45</v>
      </c>
      <c r="B7" s="75"/>
      <c r="C7" s="75"/>
      <c r="D7" s="75"/>
      <c r="E7" s="75"/>
      <c r="F7" s="75"/>
    </row>
    <row r="8" spans="1:10" ht="15.4" customHeight="1" x14ac:dyDescent="0.2">
      <c r="A8" s="82" t="s">
        <v>43</v>
      </c>
      <c r="B8" s="82"/>
      <c r="C8" s="82"/>
      <c r="D8" s="82"/>
      <c r="E8" s="82"/>
      <c r="F8" s="82"/>
    </row>
    <row r="9" spans="1:10" ht="14.45" customHeight="1" x14ac:dyDescent="0.2">
      <c r="A9" s="83" t="s">
        <v>44</v>
      </c>
      <c r="B9" s="83"/>
      <c r="C9" s="83"/>
      <c r="D9" s="83"/>
      <c r="E9" s="42"/>
      <c r="F9" s="42"/>
    </row>
    <row r="10" spans="1:10" s="45" customFormat="1" ht="85.15" customHeight="1" x14ac:dyDescent="0.2">
      <c r="B10" s="80" t="s">
        <v>27</v>
      </c>
      <c r="C10" s="81"/>
      <c r="D10" s="81"/>
      <c r="E10" s="46"/>
      <c r="F10" s="47"/>
      <c r="G10" s="47"/>
      <c r="H10" s="46"/>
      <c r="I10" s="46"/>
      <c r="J10" s="46"/>
    </row>
    <row r="11" spans="1:10" x14ac:dyDescent="0.2">
      <c r="A11" s="29"/>
      <c r="B11" s="29"/>
      <c r="C11" s="29"/>
      <c r="D11" s="29"/>
      <c r="E11" s="29"/>
      <c r="F11" s="15"/>
    </row>
    <row r="12" spans="1:10" x14ac:dyDescent="0.2">
      <c r="A12" s="43" t="s">
        <v>18</v>
      </c>
      <c r="B12" s="44" t="s">
        <v>28</v>
      </c>
      <c r="C12" s="26"/>
      <c r="D12" s="26"/>
      <c r="E12" s="26"/>
      <c r="F12" s="15"/>
    </row>
    <row r="13" spans="1:10" ht="173.25" thickBot="1" x14ac:dyDescent="0.25">
      <c r="A13" s="48"/>
      <c r="B13" s="57" t="s">
        <v>37</v>
      </c>
      <c r="C13" s="31" t="s">
        <v>29</v>
      </c>
      <c r="D13" s="32">
        <v>100</v>
      </c>
      <c r="E13" s="33" t="s">
        <v>1</v>
      </c>
      <c r="F13" s="64">
        <v>0</v>
      </c>
      <c r="G13" s="34">
        <f>D13*F13</f>
        <v>0</v>
      </c>
    </row>
    <row r="14" spans="1:10" x14ac:dyDescent="0.2">
      <c r="A14" s="43" t="s">
        <v>18</v>
      </c>
      <c r="B14" s="58" t="s">
        <v>30</v>
      </c>
      <c r="C14" s="49"/>
      <c r="D14" s="50"/>
      <c r="E14" s="51"/>
      <c r="F14" s="65"/>
      <c r="G14" s="53">
        <f>SUM(G12:G13)</f>
        <v>0</v>
      </c>
      <c r="H14" s="8"/>
      <c r="I14" s="2"/>
    </row>
    <row r="15" spans="1:10" x14ac:dyDescent="0.2">
      <c r="A15" s="29"/>
      <c r="B15" s="59"/>
      <c r="C15" s="29"/>
      <c r="D15" s="29"/>
      <c r="E15" s="29"/>
      <c r="F15" s="66"/>
    </row>
    <row r="16" spans="1:10" x14ac:dyDescent="0.2">
      <c r="A16" s="43" t="s">
        <v>21</v>
      </c>
      <c r="B16" s="60" t="s">
        <v>20</v>
      </c>
      <c r="C16" s="26"/>
      <c r="D16" s="26"/>
      <c r="E16" s="26"/>
      <c r="F16" s="66"/>
    </row>
    <row r="17" spans="1:11" ht="158.25" x14ac:dyDescent="0.2">
      <c r="A17" s="6" t="s">
        <v>0</v>
      </c>
      <c r="B17" s="61" t="s">
        <v>38</v>
      </c>
      <c r="C17" s="4" t="s">
        <v>9</v>
      </c>
      <c r="D17" s="7">
        <v>30</v>
      </c>
      <c r="E17" s="5" t="s">
        <v>1</v>
      </c>
      <c r="F17" s="67">
        <v>0</v>
      </c>
      <c r="G17" s="17">
        <f>D17*F17</f>
        <v>0</v>
      </c>
      <c r="I17" s="2"/>
      <c r="K17" s="7"/>
    </row>
    <row r="18" spans="1:11" x14ac:dyDescent="0.2">
      <c r="A18" s="6"/>
      <c r="B18" s="61"/>
      <c r="F18" s="67"/>
      <c r="G18" s="17"/>
      <c r="I18" s="2"/>
      <c r="K18" s="7"/>
    </row>
    <row r="19" spans="1:11" ht="144" x14ac:dyDescent="0.2">
      <c r="A19" s="6" t="s">
        <v>2</v>
      </c>
      <c r="B19" s="61" t="s">
        <v>39</v>
      </c>
      <c r="C19" s="4" t="s">
        <v>9</v>
      </c>
      <c r="D19" s="7">
        <v>30</v>
      </c>
      <c r="E19" s="5" t="s">
        <v>1</v>
      </c>
      <c r="F19" s="67">
        <v>0</v>
      </c>
      <c r="G19" s="17">
        <f>D19*F19</f>
        <v>0</v>
      </c>
      <c r="I19" s="2"/>
      <c r="K19" s="7"/>
    </row>
    <row r="20" spans="1:11" x14ac:dyDescent="0.2">
      <c r="A20" s="10"/>
      <c r="B20" s="11"/>
      <c r="C20" s="12"/>
      <c r="D20" s="12"/>
      <c r="E20" s="12"/>
      <c r="F20" s="68"/>
      <c r="G20" s="16"/>
      <c r="I20" s="2"/>
    </row>
    <row r="21" spans="1:11" ht="144" x14ac:dyDescent="0.2">
      <c r="A21" s="6" t="s">
        <v>3</v>
      </c>
      <c r="B21" s="61" t="s">
        <v>40</v>
      </c>
      <c r="C21" s="4" t="s">
        <v>9</v>
      </c>
      <c r="D21" s="7">
        <v>30</v>
      </c>
      <c r="E21" s="5" t="s">
        <v>1</v>
      </c>
      <c r="F21" s="67">
        <v>0</v>
      </c>
      <c r="G21" s="17">
        <f>D21*F21</f>
        <v>0</v>
      </c>
      <c r="I21" s="2"/>
      <c r="K21" s="7"/>
    </row>
    <row r="22" spans="1:11" x14ac:dyDescent="0.2">
      <c r="A22" s="6"/>
      <c r="B22" s="9"/>
      <c r="F22" s="67"/>
      <c r="G22" s="17"/>
      <c r="I22" s="2"/>
      <c r="K22" s="7"/>
    </row>
    <row r="23" spans="1:11" ht="102" thickBot="1" x14ac:dyDescent="0.25">
      <c r="A23" s="30" t="s">
        <v>35</v>
      </c>
      <c r="B23" s="57" t="s">
        <v>31</v>
      </c>
      <c r="C23" s="31" t="s">
        <v>9</v>
      </c>
      <c r="D23" s="32">
        <v>15</v>
      </c>
      <c r="E23" s="33" t="s">
        <v>1</v>
      </c>
      <c r="F23" s="64">
        <v>0</v>
      </c>
      <c r="G23" s="34">
        <f>D23*F23</f>
        <v>0</v>
      </c>
      <c r="H23" s="8"/>
      <c r="I23" s="2"/>
    </row>
    <row r="24" spans="1:11" x14ac:dyDescent="0.2">
      <c r="A24" s="43" t="s">
        <v>21</v>
      </c>
      <c r="B24" s="58" t="s">
        <v>19</v>
      </c>
      <c r="C24" s="49"/>
      <c r="D24" s="50"/>
      <c r="E24" s="51"/>
      <c r="F24" s="69"/>
      <c r="G24" s="55">
        <f>SUM(G17:G23)</f>
        <v>0</v>
      </c>
      <c r="H24" s="8"/>
      <c r="I24" s="2"/>
    </row>
    <row r="25" spans="1:11" s="25" customFormat="1" x14ac:dyDescent="0.2">
      <c r="A25" s="18"/>
      <c r="B25" s="61"/>
      <c r="C25" s="19"/>
      <c r="D25" s="20"/>
      <c r="E25" s="21"/>
      <c r="F25" s="22"/>
      <c r="G25" s="23"/>
      <c r="J25" s="1"/>
    </row>
    <row r="26" spans="1:11" ht="28.5" x14ac:dyDescent="0.2">
      <c r="A26" s="43" t="s">
        <v>23</v>
      </c>
      <c r="B26" s="44" t="s">
        <v>32</v>
      </c>
      <c r="C26" s="26"/>
      <c r="D26" s="26"/>
      <c r="E26" s="26"/>
      <c r="F26" s="66"/>
    </row>
    <row r="27" spans="1:11" ht="345" x14ac:dyDescent="0.2">
      <c r="A27" s="6" t="s">
        <v>0</v>
      </c>
      <c r="B27" s="61" t="s">
        <v>36</v>
      </c>
      <c r="C27" s="1"/>
      <c r="D27" s="1"/>
      <c r="E27" s="1"/>
      <c r="F27" s="70"/>
      <c r="G27" s="1"/>
      <c r="K27" s="7"/>
    </row>
    <row r="28" spans="1:11" ht="15.75" x14ac:dyDescent="0.2">
      <c r="A28" s="6"/>
      <c r="B28" s="9" t="s">
        <v>10</v>
      </c>
      <c r="C28" s="4" t="s">
        <v>11</v>
      </c>
      <c r="D28" s="7">
        <v>16</v>
      </c>
      <c r="E28" s="5" t="s">
        <v>1</v>
      </c>
      <c r="F28" s="22">
        <v>0</v>
      </c>
      <c r="G28" s="23">
        <f>D28*F28</f>
        <v>0</v>
      </c>
      <c r="K28" s="7"/>
    </row>
    <row r="29" spans="1:11" ht="15.75" x14ac:dyDescent="0.2">
      <c r="A29" s="6"/>
      <c r="B29" s="9" t="s">
        <v>12</v>
      </c>
      <c r="C29" s="4" t="s">
        <v>13</v>
      </c>
      <c r="D29" s="7">
        <v>30</v>
      </c>
      <c r="E29" s="5" t="s">
        <v>1</v>
      </c>
      <c r="F29" s="22">
        <v>0</v>
      </c>
      <c r="G29" s="23">
        <f>D29*F29</f>
        <v>0</v>
      </c>
      <c r="K29" s="7"/>
    </row>
    <row r="30" spans="1:11" x14ac:dyDescent="0.2">
      <c r="A30" s="6"/>
      <c r="B30" s="9" t="s">
        <v>33</v>
      </c>
      <c r="C30" s="4" t="s">
        <v>14</v>
      </c>
      <c r="D30" s="7">
        <v>100</v>
      </c>
      <c r="E30" s="5" t="s">
        <v>1</v>
      </c>
      <c r="F30" s="22">
        <v>0</v>
      </c>
      <c r="G30" s="23">
        <f>D30*F30</f>
        <v>0</v>
      </c>
      <c r="K30" s="7"/>
    </row>
    <row r="31" spans="1:11" x14ac:dyDescent="0.2">
      <c r="A31" s="6"/>
      <c r="B31" s="62"/>
      <c r="D31" s="13"/>
      <c r="F31" s="71"/>
      <c r="H31" s="8"/>
      <c r="I31" s="2"/>
    </row>
    <row r="32" spans="1:11" s="25" customFormat="1" ht="409.5" x14ac:dyDescent="0.2">
      <c r="A32" s="18" t="s">
        <v>2</v>
      </c>
      <c r="B32" s="61" t="s">
        <v>41</v>
      </c>
      <c r="C32" s="19"/>
      <c r="D32" s="20"/>
      <c r="E32" s="21"/>
      <c r="F32" s="22"/>
      <c r="G32" s="23"/>
      <c r="H32" s="24"/>
      <c r="I32" s="24"/>
      <c r="J32" s="1"/>
    </row>
    <row r="33" spans="1:11" ht="15.75" x14ac:dyDescent="0.2">
      <c r="A33" s="6"/>
      <c r="B33" s="9" t="s">
        <v>10</v>
      </c>
      <c r="C33" s="4" t="s">
        <v>11</v>
      </c>
      <c r="D33" s="7">
        <v>15</v>
      </c>
      <c r="E33" s="5" t="s">
        <v>1</v>
      </c>
      <c r="F33" s="22">
        <v>0</v>
      </c>
      <c r="G33" s="23">
        <f>D33*F33</f>
        <v>0</v>
      </c>
      <c r="K33" s="7"/>
    </row>
    <row r="34" spans="1:11" ht="15.75" x14ac:dyDescent="0.2">
      <c r="A34" s="6"/>
      <c r="B34" s="9" t="s">
        <v>12</v>
      </c>
      <c r="C34" s="4" t="s">
        <v>13</v>
      </c>
      <c r="D34" s="7">
        <v>60</v>
      </c>
      <c r="E34" s="5" t="s">
        <v>1</v>
      </c>
      <c r="F34" s="22">
        <v>0</v>
      </c>
      <c r="G34" s="23">
        <f>D34*F34</f>
        <v>0</v>
      </c>
      <c r="K34" s="7"/>
    </row>
    <row r="35" spans="1:11" ht="15" thickBot="1" x14ac:dyDescent="0.25">
      <c r="A35" s="30"/>
      <c r="B35" s="63" t="s">
        <v>33</v>
      </c>
      <c r="C35" s="31" t="s">
        <v>14</v>
      </c>
      <c r="D35" s="32">
        <v>90</v>
      </c>
      <c r="E35" s="33" t="s">
        <v>1</v>
      </c>
      <c r="F35" s="27">
        <v>0</v>
      </c>
      <c r="G35" s="28">
        <f>D35*F35</f>
        <v>0</v>
      </c>
      <c r="K35" s="7"/>
    </row>
    <row r="36" spans="1:11" x14ac:dyDescent="0.2">
      <c r="A36" s="43" t="s">
        <v>23</v>
      </c>
      <c r="B36" s="54" t="s">
        <v>22</v>
      </c>
      <c r="C36" s="49"/>
      <c r="D36" s="50"/>
      <c r="E36" s="51"/>
      <c r="F36" s="52"/>
      <c r="G36" s="53">
        <f>SUM(G26:G35)</f>
        <v>0</v>
      </c>
      <c r="H36" s="8"/>
      <c r="I36" s="2"/>
      <c r="J36" s="8"/>
    </row>
    <row r="37" spans="1:11" x14ac:dyDescent="0.2">
      <c r="A37" s="37"/>
      <c r="B37" s="35"/>
      <c r="F37" s="36"/>
      <c r="G37" s="17"/>
      <c r="H37" s="8"/>
      <c r="I37" s="2"/>
      <c r="J37" s="8"/>
    </row>
    <row r="38" spans="1:11" ht="15" x14ac:dyDescent="0.2">
      <c r="A38" s="37"/>
      <c r="B38" s="56" t="s">
        <v>24</v>
      </c>
      <c r="F38" s="36"/>
      <c r="G38" s="17"/>
      <c r="H38" s="8"/>
      <c r="I38" s="2"/>
      <c r="J38" s="8"/>
    </row>
    <row r="39" spans="1:11" x14ac:dyDescent="0.2">
      <c r="A39" s="37" t="s">
        <v>18</v>
      </c>
      <c r="B39" s="35" t="s">
        <v>34</v>
      </c>
      <c r="F39" s="36"/>
      <c r="G39" s="17">
        <f>G14</f>
        <v>0</v>
      </c>
      <c r="H39" s="8"/>
      <c r="I39" s="2"/>
      <c r="J39" s="8"/>
    </row>
    <row r="40" spans="1:11" x14ac:dyDescent="0.2">
      <c r="A40" s="37" t="s">
        <v>21</v>
      </c>
      <c r="B40" s="35" t="s">
        <v>25</v>
      </c>
      <c r="F40" s="36"/>
      <c r="G40" s="17">
        <f>G24</f>
        <v>0</v>
      </c>
      <c r="H40" s="8"/>
      <c r="I40" s="2"/>
      <c r="J40" s="8"/>
    </row>
    <row r="41" spans="1:11" ht="15" thickBot="1" x14ac:dyDescent="0.25">
      <c r="A41" s="38" t="s">
        <v>23</v>
      </c>
      <c r="B41" s="39" t="s">
        <v>26</v>
      </c>
      <c r="C41" s="31"/>
      <c r="D41" s="32"/>
      <c r="E41" s="33"/>
      <c r="F41" s="40"/>
      <c r="G41" s="34">
        <f>G36</f>
        <v>0</v>
      </c>
      <c r="H41" s="8"/>
      <c r="I41" s="2"/>
      <c r="J41" s="8"/>
    </row>
    <row r="42" spans="1:11" s="41" customFormat="1" ht="15" x14ac:dyDescent="0.2">
      <c r="B42" s="78" t="s">
        <v>8</v>
      </c>
      <c r="C42" s="78"/>
      <c r="D42" s="78"/>
      <c r="E42" s="78"/>
      <c r="F42" s="79">
        <f>SUM(G38:G41)</f>
        <v>0</v>
      </c>
      <c r="G42" s="79"/>
    </row>
    <row r="43" spans="1:11" s="41" customFormat="1" ht="15" x14ac:dyDescent="0.2">
      <c r="B43" s="78" t="s">
        <v>7</v>
      </c>
      <c r="C43" s="78"/>
      <c r="D43" s="78"/>
      <c r="E43" s="78"/>
      <c r="F43" s="76">
        <f>F42*0.25</f>
        <v>0</v>
      </c>
      <c r="G43" s="76"/>
    </row>
    <row r="44" spans="1:11" s="41" customFormat="1" ht="15" x14ac:dyDescent="0.2">
      <c r="B44" s="78" t="s">
        <v>6</v>
      </c>
      <c r="C44" s="78"/>
      <c r="D44" s="78"/>
      <c r="E44" s="78"/>
      <c r="F44" s="76">
        <f>F42+F43</f>
        <v>0</v>
      </c>
      <c r="G44" s="76"/>
    </row>
    <row r="46" spans="1:11" x14ac:dyDescent="0.2">
      <c r="B46" s="77" t="s">
        <v>42</v>
      </c>
      <c r="C46" s="77"/>
      <c r="D46" s="77"/>
      <c r="F46" s="14" t="s">
        <v>5</v>
      </c>
    </row>
  </sheetData>
  <sheetProtection formatColumns="0" formatRows="0"/>
  <mergeCells count="16">
    <mergeCell ref="A7:F7"/>
    <mergeCell ref="F44:G44"/>
    <mergeCell ref="B46:D46"/>
    <mergeCell ref="B43:E43"/>
    <mergeCell ref="B44:E44"/>
    <mergeCell ref="B42:E42"/>
    <mergeCell ref="F43:G43"/>
    <mergeCell ref="F42:G42"/>
    <mergeCell ref="B10:D10"/>
    <mergeCell ref="A8:F8"/>
    <mergeCell ref="A9:D9"/>
    <mergeCell ref="A1:B1"/>
    <mergeCell ref="B5:E5"/>
    <mergeCell ref="B6:E6"/>
    <mergeCell ref="A2:B2"/>
    <mergeCell ref="A3:B3"/>
  </mergeCells>
  <pageMargins left="0.7" right="0.7" top="0.75" bottom="0.75" header="0.3" footer="0.3"/>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vt:lpstr>
      <vt:lpstr>TROŠKOVNIK!Podrucje_ispisa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Hero Ured</dc:creator>
  <cp:lastModifiedBy>Ana Jelovac</cp:lastModifiedBy>
  <cp:lastPrinted>2017-09-22T13:37:27Z</cp:lastPrinted>
  <dcterms:created xsi:type="dcterms:W3CDTF">2017-03-02T09:36:54Z</dcterms:created>
  <dcterms:modified xsi:type="dcterms:W3CDTF">2025-01-30T07:58:38Z</dcterms:modified>
</cp:coreProperties>
</file>